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资产负债表" sheetId="1" r:id="rId1"/>
    <sheet name="业务活动表" sheetId="2" r:id="rId2"/>
    <sheet name="现金流量表" sheetId="3" r:id="rId3"/>
  </sheets>
  <definedNames/>
  <calcPr fullCalcOnLoad="1"/>
</workbook>
</file>

<file path=xl/sharedStrings.xml><?xml version="1.0" encoding="utf-8"?>
<sst xmlns="http://schemas.openxmlformats.org/spreadsheetml/2006/main" count="155" uniqueCount="143">
  <si>
    <t>会民非01表</t>
  </si>
  <si>
    <t>资    产</t>
  </si>
  <si>
    <t>行次</t>
  </si>
  <si>
    <t>期末数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</si>
  <si>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</si>
  <si>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</si>
  <si>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</si>
  <si>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</si>
  <si>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</si>
  <si>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</si>
  <si>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</si>
  <si>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</si>
  <si>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</si>
  <si>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 xml:space="preserve">  存  货</t>
  </si>
  <si>
    <t xml:space="preserve">  待摊费用</t>
  </si>
  <si>
    <t xml:space="preserve">  一年内到期的长期债权投资</t>
  </si>
  <si>
    <t xml:space="preserve">  其他流动资产</t>
  </si>
  <si>
    <t xml:space="preserve">  一年内到期的长期负债</t>
  </si>
  <si>
    <t xml:space="preserve">    流动资产合计</t>
  </si>
  <si>
    <t xml:space="preserve">  其他流动负债</t>
  </si>
  <si>
    <t>流动负债合计</t>
  </si>
  <si>
    <t>长期投资：</t>
  </si>
  <si>
    <t xml:space="preserve">  长期股权投资</t>
  </si>
  <si>
    <t>长期负债：</t>
  </si>
  <si>
    <t xml:space="preserve">  长期债权投资</t>
  </si>
  <si>
    <t xml:space="preserve">  长期借款</t>
  </si>
  <si>
    <t xml:space="preserve">    长期投资合计</t>
  </si>
  <si>
    <t xml:space="preserve">  长期应付款</t>
  </si>
  <si>
    <t xml:space="preserve">  其他长期负债</t>
  </si>
  <si>
    <t>固定资产：</t>
  </si>
  <si>
    <t>长期负债合计</t>
  </si>
  <si>
    <t xml:space="preserve">  固定资产原价</t>
  </si>
  <si>
    <t xml:space="preserve">  减：累计折旧</t>
  </si>
  <si>
    <t>受托代理负债：</t>
  </si>
  <si>
    <t xml:space="preserve">  固定资产净值</t>
  </si>
  <si>
    <t xml:space="preserve">  受托代理负债</t>
  </si>
  <si>
    <t xml:space="preserve">  在建工程</t>
  </si>
  <si>
    <t xml:space="preserve">  文物文化资产</t>
  </si>
  <si>
    <t xml:space="preserve">    负债合计</t>
  </si>
  <si>
    <t xml:space="preserve">  固定资产清理</t>
  </si>
  <si>
    <t>无形资产：</t>
  </si>
  <si>
    <t xml:space="preserve">  无形资产</t>
  </si>
  <si>
    <t>净资产：</t>
  </si>
  <si>
    <t xml:space="preserve">  非限定性净资产</t>
  </si>
  <si>
    <t>受托代理资产：</t>
  </si>
  <si>
    <t xml:space="preserve">  限定性净资产</t>
  </si>
  <si>
    <t xml:space="preserve">  受托代理资产</t>
  </si>
  <si>
    <t xml:space="preserve">    净资产合计</t>
  </si>
  <si>
    <t>资产总计</t>
  </si>
  <si>
    <t>负债和净资产总计</t>
  </si>
  <si>
    <t>行次</t>
  </si>
  <si>
    <t xml:space="preserve">  预付账款</t>
  </si>
  <si>
    <t xml:space="preserve">  预收账款</t>
  </si>
  <si>
    <t xml:space="preserve">  预提费用</t>
  </si>
  <si>
    <t xml:space="preserve">  预计负债</t>
  </si>
  <si>
    <t>业 务 活 动 表</t>
  </si>
  <si>
    <t>会民非02表</t>
  </si>
  <si>
    <t>项  目</t>
  </si>
  <si>
    <t>本年累计数</t>
  </si>
  <si>
    <t>非限定性</t>
  </si>
  <si>
    <t>限定性</t>
  </si>
  <si>
    <t>合计</t>
  </si>
  <si>
    <t>一、收  入</t>
  </si>
  <si>
    <t>其中：捐赠收入</t>
  </si>
  <si>
    <t>二、费  用</t>
  </si>
  <si>
    <t>（一）业务活动成本</t>
  </si>
  <si>
    <t>（二）管理费用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</si>
  <si>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</si>
  <si>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</si>
  <si>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</si>
  <si>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</si>
  <si>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</si>
  <si>
    <t xml:space="preserve">      会费收入</t>
  </si>
  <si>
    <t xml:space="preserve">      提供服务收入</t>
  </si>
  <si>
    <t xml:space="preserve">      商品销售收入</t>
  </si>
  <si>
    <t xml:space="preserve">      政府补助收入</t>
  </si>
  <si>
    <t xml:space="preserve">      投资收益</t>
  </si>
  <si>
    <t xml:space="preserve">      其他收入</t>
  </si>
  <si>
    <t>现 金 流 量 表</t>
  </si>
  <si>
    <t>金  额</t>
  </si>
  <si>
    <t>一、业务活动产生的现金流量：</t>
  </si>
  <si>
    <t xml:space="preserve">      接受捐赠收到的现金</t>
  </si>
  <si>
    <t xml:space="preserve">      收取会费收到的现金</t>
  </si>
  <si>
    <t xml:space="preserve">      提供服务收到的现金</t>
  </si>
  <si>
    <t xml:space="preserve">      销售商品收到的现金</t>
  </si>
  <si>
    <t xml:space="preserve">      政府补助收到的现金</t>
  </si>
  <si>
    <t xml:space="preserve">      收到的其他与业务活动有关的现金</t>
  </si>
  <si>
    <t xml:space="preserve">                          现金流入小计</t>
  </si>
  <si>
    <t xml:space="preserve">      提供捐赠或者资助支付的现金</t>
  </si>
  <si>
    <t xml:space="preserve">      支付给员工以及为员工支付的现金</t>
  </si>
  <si>
    <t xml:space="preserve">      购买商品、接受服务支付的现金</t>
  </si>
  <si>
    <t xml:space="preserve">      支付的其他与业务活动有关的现金</t>
  </si>
  <si>
    <t xml:space="preserve">                          现金流出小计</t>
  </si>
  <si>
    <t>业务活动产生的现金流量净额</t>
  </si>
  <si>
    <t>二、投资活动产生的现金流量：</t>
  </si>
  <si>
    <t xml:space="preserve">      收回投资所收到的现金 </t>
  </si>
  <si>
    <t xml:space="preserve">      取得投资收益所收到的现金</t>
  </si>
  <si>
    <t xml:space="preserve">      处置固定资产和无形资产所收回的现金</t>
  </si>
  <si>
    <t xml:space="preserve">      收到的其他与投资活动有关的现金</t>
  </si>
  <si>
    <t xml:space="preserve">      购建固定资产和无形资产所支付的现金</t>
  </si>
  <si>
    <t xml:space="preserve">      对外投资所支付的现金</t>
  </si>
  <si>
    <t xml:space="preserve">      支付的其他与投资活动有关的现金</t>
  </si>
  <si>
    <t>投资活动产生的现金流量净额</t>
  </si>
  <si>
    <t>三、筹资活动产生的现金流量：</t>
  </si>
  <si>
    <t xml:space="preserve">      借款所收到的现金</t>
  </si>
  <si>
    <t xml:space="preserve">      偿还借款所支付的现金</t>
  </si>
  <si>
    <t xml:space="preserve">      偿付利息所支付的现金</t>
  </si>
  <si>
    <t xml:space="preserve">      支付的其他与筹资活动有关的现金</t>
  </si>
  <si>
    <t>筹资活动产生的现金流量净额</t>
  </si>
  <si>
    <t>四、汇率变动对现金的影响额</t>
  </si>
  <si>
    <t>五、现金及现金等价物净增加额</t>
  </si>
  <si>
    <t xml:space="preserve">  其他应收款</t>
  </si>
  <si>
    <t xml:space="preserve">  其他应付款</t>
  </si>
  <si>
    <t>其中：春苗爱心助残</t>
  </si>
  <si>
    <t>其他应收款</t>
  </si>
  <si>
    <t>业务成本-折旧</t>
  </si>
  <si>
    <t>其他费用+管理费用-工资-福利费-折旧+其他应收款</t>
  </si>
  <si>
    <t>上年同期数</t>
  </si>
  <si>
    <t xml:space="preserve">    固定资产合计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</si>
  <si>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未来之星</t>
    </r>
  </si>
  <si>
    <t>期初数</t>
  </si>
  <si>
    <t>资 产 负 债 表</t>
  </si>
  <si>
    <t xml:space="preserve">      收到的其他与筹资活动有关的现金</t>
  </si>
  <si>
    <t xml:space="preserve">  应交税金</t>
  </si>
  <si>
    <t xml:space="preserve">      儿童蜜儿餐</t>
  </si>
  <si>
    <t xml:space="preserve">                                                                          会民非03表</t>
  </si>
  <si>
    <t xml:space="preserve">      拉夏贝尔服装捐赠项目</t>
  </si>
  <si>
    <t xml:space="preserve">      集善明门儿童轮椅</t>
  </si>
  <si>
    <t xml:space="preserve">      大庆麦凯乐捐赠项目</t>
  </si>
  <si>
    <t xml:space="preserve">      全国助残日集善捐赠项目</t>
  </si>
  <si>
    <t xml:space="preserve">      义诊医患</t>
  </si>
  <si>
    <t xml:space="preserve">      集善工程助听行动项目</t>
  </si>
  <si>
    <t xml:space="preserve">      集善工程助行行动</t>
  </si>
  <si>
    <t>编制单位：大庆市残疾人福利基金会                                         2017年12月31日                                                     单位：元</t>
  </si>
  <si>
    <t>收入合计</t>
  </si>
  <si>
    <t>编制单位：大庆市残疾人福利基金会                2017年度                   单位：元</t>
  </si>
  <si>
    <t xml:space="preserve">      LG化妆品(第二次集善项目）</t>
  </si>
  <si>
    <t xml:space="preserve">      第一次集善工程项目</t>
  </si>
  <si>
    <t xml:space="preserve">      第三次集善工程项目</t>
  </si>
  <si>
    <t xml:space="preserve">      爱心图书（第四次集善工程项目）</t>
  </si>
  <si>
    <t xml:space="preserve">      第五次集善工程项目</t>
  </si>
  <si>
    <t xml:space="preserve">      天赐龙韵项目</t>
  </si>
  <si>
    <t>编制单位：大庆市残疾人福利基金会                                    2017年度                                                                 单位：元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</si>
</sst>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_ "/>
  </numFmts>
  <fonts count="48">
    <font>
      <sz val="12"/>
      <name val="宋体"/>
      <family val="0"/>
    </font>
    <font>
      <sz val="9"/>
      <name val="宋体"/>
      <family val="0"/>
    </font>
    <font>
      <b/>
      <sz val="12"/>
      <color indexed="8"/>
      <name val="楷体_GB2312"/>
      <family val="3"/>
    </font>
    <font>
      <sz val="12"/>
      <color indexed="8"/>
      <name val="楷体_GB2312"/>
      <family val="3"/>
    </font>
    <font>
      <sz val="12"/>
      <name val="楷体_GB2312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color indexed="8"/>
      <name val="楷体_GB2312"/>
      <family val="3"/>
    </font>
    <font>
      <sz val="12"/>
      <color indexed="8"/>
      <name val="Times New Roman"/>
      <family val="1"/>
    </font>
    <font>
      <sz val="12"/>
      <color indexed="10"/>
      <name val="楷体_GB2312"/>
      <family val="3"/>
    </font>
    <font>
      <b/>
      <sz val="18"/>
      <color indexed="8"/>
      <name val="楷体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43" fontId="3" fillId="0" borderId="10" xfId="0" applyNumberFormat="1" applyFont="1" applyBorder="1" applyAlignment="1">
      <alignment horizontal="right" vertical="center" wrapText="1"/>
    </xf>
    <xf numFmtId="43" fontId="3" fillId="0" borderId="16" xfId="0" applyNumberFormat="1" applyFont="1" applyBorder="1" applyAlignment="1">
      <alignment horizontal="right" vertical="center" wrapText="1"/>
    </xf>
    <xf numFmtId="43" fontId="3" fillId="0" borderId="17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wrapText="1"/>
    </xf>
    <xf numFmtId="43" fontId="3" fillId="0" borderId="10" xfId="0" applyNumberFormat="1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wrapText="1"/>
    </xf>
    <xf numFmtId="0" fontId="3" fillId="0" borderId="14" xfId="0" applyFont="1" applyBorder="1" applyAlignment="1">
      <alignment horizontal="justify" vertical="top"/>
    </xf>
    <xf numFmtId="43" fontId="3" fillId="0" borderId="17" xfId="0" applyNumberFormat="1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top"/>
    </xf>
    <xf numFmtId="43" fontId="3" fillId="0" borderId="16" xfId="0" applyNumberFormat="1" applyFont="1" applyBorder="1" applyAlignment="1">
      <alignment horizontal="justify" vertical="center" wrapText="1"/>
    </xf>
    <xf numFmtId="43" fontId="3" fillId="0" borderId="18" xfId="0" applyNumberFormat="1" applyFont="1" applyBorder="1" applyAlignment="1">
      <alignment horizontal="justify" vertical="center" wrapText="1"/>
    </xf>
    <xf numFmtId="0" fontId="5" fillId="0" borderId="0" xfId="0" applyFont="1" applyAlignment="1">
      <alignment/>
    </xf>
    <xf numFmtId="43" fontId="3" fillId="0" borderId="19" xfId="0" applyNumberFormat="1" applyFont="1" applyBorder="1" applyAlignment="1">
      <alignment horizontal="right" vertical="center" wrapText="1"/>
    </xf>
    <xf numFmtId="43" fontId="0" fillId="0" borderId="0" xfId="0" applyNumberFormat="1" applyAlignment="1">
      <alignment/>
    </xf>
    <xf numFmtId="43" fontId="3" fillId="0" borderId="10" xfId="0" applyNumberFormat="1" applyFont="1" applyFill="1" applyBorder="1" applyAlignment="1">
      <alignment horizontal="justify" vertical="center" wrapText="1"/>
    </xf>
    <xf numFmtId="43" fontId="3" fillId="0" borderId="2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3" fontId="4" fillId="0" borderId="10" xfId="53" applyFont="1" applyBorder="1" applyAlignment="1">
      <alignment/>
    </xf>
    <xf numFmtId="43" fontId="4" fillId="0" borderId="10" xfId="53" applyFont="1" applyFill="1" applyBorder="1" applyAlignment="1">
      <alignment/>
    </xf>
    <xf numFmtId="4" fontId="9" fillId="0" borderId="0" xfId="0" applyNumberFormat="1" applyFont="1" applyAlignment="1">
      <alignment/>
    </xf>
    <xf numFmtId="181" fontId="0" fillId="0" borderId="0" xfId="0" applyNumberFormat="1" applyAlignment="1">
      <alignment/>
    </xf>
    <xf numFmtId="43" fontId="3" fillId="0" borderId="17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justify" vertical="center" wrapText="1"/>
    </xf>
    <xf numFmtId="43" fontId="4" fillId="0" borderId="17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justify" vertical="top"/>
    </xf>
    <xf numFmtId="43" fontId="4" fillId="0" borderId="10" xfId="0" applyNumberFormat="1" applyFont="1" applyFill="1" applyBorder="1" applyAlignment="1">
      <alignment horizontal="justify" vertical="center" wrapText="1"/>
    </xf>
    <xf numFmtId="43" fontId="10" fillId="0" borderId="10" xfId="0" applyNumberFormat="1" applyFont="1" applyBorder="1" applyAlignment="1">
      <alignment horizontal="justify" vertical="center" wrapText="1"/>
    </xf>
    <xf numFmtId="43" fontId="0" fillId="0" borderId="0" xfId="53" applyFont="1" applyAlignment="1">
      <alignment/>
    </xf>
    <xf numFmtId="43" fontId="10" fillId="0" borderId="17" xfId="0" applyNumberFormat="1" applyFont="1" applyBorder="1" applyAlignment="1">
      <alignment horizontal="right" vertical="top" wrapText="1"/>
    </xf>
    <xf numFmtId="43" fontId="10" fillId="0" borderId="17" xfId="0" applyNumberFormat="1" applyFont="1" applyFill="1" applyBorder="1" applyAlignment="1">
      <alignment horizontal="right" vertical="top" wrapText="1"/>
    </xf>
    <xf numFmtId="43" fontId="10" fillId="0" borderId="17" xfId="0" applyNumberFormat="1" applyFont="1" applyBorder="1" applyAlignment="1">
      <alignment horizontal="justify" vertical="top" wrapText="1"/>
    </xf>
    <xf numFmtId="43" fontId="47" fillId="0" borderId="17" xfId="0" applyNumberFormat="1" applyFont="1" applyFill="1" applyBorder="1" applyAlignment="1">
      <alignment horizontal="right" vertical="top" wrapText="1"/>
    </xf>
    <xf numFmtId="43" fontId="47" fillId="0" borderId="10" xfId="0" applyNumberFormat="1" applyFont="1" applyBorder="1" applyAlignment="1">
      <alignment horizontal="right" vertical="center" wrapText="1"/>
    </xf>
    <xf numFmtId="43" fontId="47" fillId="0" borderId="17" xfId="0" applyNumberFormat="1" applyFont="1" applyBorder="1" applyAlignment="1">
      <alignment horizontal="right" vertical="top" wrapText="1"/>
    </xf>
    <xf numFmtId="43" fontId="47" fillId="0" borderId="18" xfId="0" applyNumberFormat="1" applyFont="1" applyBorder="1" applyAlignment="1">
      <alignment horizontal="right" vertical="top" wrapText="1"/>
    </xf>
    <xf numFmtId="0" fontId="3" fillId="0" borderId="21" xfId="0" applyFont="1" applyBorder="1" applyAlignment="1">
      <alignment horizontal="center" wrapText="1"/>
    </xf>
    <xf numFmtId="43" fontId="3" fillId="0" borderId="21" xfId="0" applyNumberFormat="1" applyFont="1" applyBorder="1" applyAlignment="1">
      <alignment horizontal="justify" vertical="center" wrapText="1"/>
    </xf>
    <xf numFmtId="43" fontId="4" fillId="0" borderId="21" xfId="0" applyNumberFormat="1" applyFont="1" applyBorder="1" applyAlignment="1">
      <alignment horizontal="justify" vertical="center" wrapText="1"/>
    </xf>
    <xf numFmtId="43" fontId="3" fillId="0" borderId="21" xfId="0" applyNumberFormat="1" applyFont="1" applyFill="1" applyBorder="1" applyAlignment="1">
      <alignment horizontal="justify" vertical="center" wrapText="1"/>
    </xf>
    <xf numFmtId="43" fontId="3" fillId="0" borderId="21" xfId="53" applyFont="1" applyFill="1" applyBorder="1" applyAlignment="1">
      <alignment/>
    </xf>
    <xf numFmtId="43" fontId="3" fillId="0" borderId="21" xfId="53" applyFont="1" applyBorder="1" applyAlignment="1">
      <alignment/>
    </xf>
    <xf numFmtId="43" fontId="3" fillId="0" borderId="22" xfId="0" applyNumberFormat="1" applyFont="1" applyBorder="1" applyAlignment="1">
      <alignment horizontal="justify" vertical="center" wrapText="1"/>
    </xf>
    <xf numFmtId="0" fontId="3" fillId="0" borderId="14" xfId="0" applyFont="1" applyBorder="1" applyAlignment="1">
      <alignment horizontal="left" vertical="top"/>
    </xf>
    <xf numFmtId="43" fontId="12" fillId="0" borderId="21" xfId="53" applyFont="1" applyBorder="1" applyAlignment="1">
      <alignment horizontal="center"/>
    </xf>
    <xf numFmtId="180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3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千位分隔 2 2" xfId="55"/>
    <cellStyle name="千位分隔 3" xfId="56"/>
    <cellStyle name="千位分隔 3 2" xfId="57"/>
    <cellStyle name="千位分隔 4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B1">
      <selection activeCell="G8" sqref="G8"/>
    </sheetView>
  </sheetViews>
  <sheetFormatPr defaultColWidth="9.00390625" defaultRowHeight="14.25"/>
  <cols>
    <col min="1" max="1" width="27.75390625" style="0" customWidth="1"/>
    <col min="2" max="2" width="6.50390625" style="0" customWidth="1"/>
    <col min="3" max="4" width="19.625" style="0" customWidth="1"/>
    <col min="5" max="5" width="27.125" style="0" customWidth="1"/>
    <col min="7" max="8" width="19.625" style="0" customWidth="1"/>
    <col min="9" max="9" width="15.00390625" style="0" bestFit="1" customWidth="1"/>
    <col min="11" max="11" width="15.00390625" style="0" bestFit="1" customWidth="1"/>
  </cols>
  <sheetData>
    <row r="1" spans="1:8" ht="28.5" customHeight="1">
      <c r="A1" s="63" t="s">
        <v>121</v>
      </c>
      <c r="B1" s="63"/>
      <c r="C1" s="63"/>
      <c r="D1" s="63"/>
      <c r="E1" s="63"/>
      <c r="F1" s="63"/>
      <c r="G1" s="63"/>
      <c r="H1" s="63"/>
    </row>
    <row r="2" spans="1:8" ht="14.25">
      <c r="A2" s="64" t="s">
        <v>0</v>
      </c>
      <c r="B2" s="64"/>
      <c r="C2" s="64"/>
      <c r="D2" s="64"/>
      <c r="E2" s="64"/>
      <c r="F2" s="64"/>
      <c r="G2" s="64"/>
      <c r="H2" s="64"/>
    </row>
    <row r="3" spans="1:8" ht="15" thickBot="1">
      <c r="A3" s="65" t="s">
        <v>133</v>
      </c>
      <c r="B3" s="65"/>
      <c r="C3" s="65"/>
      <c r="D3" s="65"/>
      <c r="E3" s="65"/>
      <c r="F3" s="65"/>
      <c r="G3" s="65"/>
      <c r="H3" s="65"/>
    </row>
    <row r="4" spans="1:8" ht="15.75" customHeight="1">
      <c r="A4" s="5" t="s">
        <v>1</v>
      </c>
      <c r="B4" s="6" t="s">
        <v>50</v>
      </c>
      <c r="C4" s="6" t="s">
        <v>120</v>
      </c>
      <c r="D4" s="6" t="s">
        <v>3</v>
      </c>
      <c r="E4" s="6" t="s">
        <v>4</v>
      </c>
      <c r="F4" s="6" t="s">
        <v>2</v>
      </c>
      <c r="G4" s="6" t="s">
        <v>120</v>
      </c>
      <c r="H4" s="7" t="s">
        <v>3</v>
      </c>
    </row>
    <row r="5" spans="1:9" ht="15.75" customHeight="1">
      <c r="A5" s="8" t="s">
        <v>5</v>
      </c>
      <c r="B5" s="3"/>
      <c r="C5" s="12"/>
      <c r="D5" s="12"/>
      <c r="E5" s="4" t="s">
        <v>6</v>
      </c>
      <c r="F5" s="3"/>
      <c r="G5" s="12"/>
      <c r="H5" s="24"/>
      <c r="I5" s="25"/>
    </row>
    <row r="6" spans="1:11" ht="15.75" customHeight="1">
      <c r="A6" s="8" t="s">
        <v>7</v>
      </c>
      <c r="B6" s="3">
        <v>1</v>
      </c>
      <c r="C6" s="12">
        <v>1387651.88</v>
      </c>
      <c r="D6" s="12">
        <v>1399674.17</v>
      </c>
      <c r="E6" s="4" t="s">
        <v>8</v>
      </c>
      <c r="F6" s="3">
        <v>61</v>
      </c>
      <c r="G6" s="12"/>
      <c r="H6" s="24"/>
      <c r="I6" s="25"/>
      <c r="K6" s="25"/>
    </row>
    <row r="7" spans="1:8" ht="15.75" customHeight="1">
      <c r="A7" s="8" t="s">
        <v>9</v>
      </c>
      <c r="B7" s="3">
        <v>2</v>
      </c>
      <c r="C7" s="12">
        <v>9000000</v>
      </c>
      <c r="D7" s="12">
        <v>0</v>
      </c>
      <c r="E7" s="4" t="s">
        <v>10</v>
      </c>
      <c r="F7" s="3">
        <v>62</v>
      </c>
      <c r="G7" s="12"/>
      <c r="H7" s="24"/>
    </row>
    <row r="8" spans="1:8" ht="15.75" customHeight="1">
      <c r="A8" s="8" t="s">
        <v>11</v>
      </c>
      <c r="B8" s="3">
        <v>3</v>
      </c>
      <c r="C8" s="12">
        <v>0</v>
      </c>
      <c r="D8" s="12">
        <v>8500000</v>
      </c>
      <c r="E8" s="4" t="s">
        <v>12</v>
      </c>
      <c r="F8" s="3">
        <v>63</v>
      </c>
      <c r="G8" s="12"/>
      <c r="H8" s="24"/>
    </row>
    <row r="9" spans="1:8" ht="15.75" customHeight="1">
      <c r="A9" s="8" t="s">
        <v>51</v>
      </c>
      <c r="B9" s="3">
        <v>4</v>
      </c>
      <c r="C9" s="12"/>
      <c r="D9" s="12"/>
      <c r="E9" s="4" t="s">
        <v>123</v>
      </c>
      <c r="F9" s="3">
        <v>65</v>
      </c>
      <c r="G9" s="12"/>
      <c r="H9" s="24"/>
    </row>
    <row r="10" spans="1:8" ht="15.75" customHeight="1">
      <c r="A10" s="8" t="s">
        <v>111</v>
      </c>
      <c r="B10" s="3">
        <v>5</v>
      </c>
      <c r="C10" s="12">
        <v>0</v>
      </c>
      <c r="D10" s="12">
        <v>0</v>
      </c>
      <c r="E10" s="4" t="s">
        <v>52</v>
      </c>
      <c r="F10" s="3">
        <v>66</v>
      </c>
      <c r="G10" s="12"/>
      <c r="H10" s="24"/>
    </row>
    <row r="11" spans="1:8" ht="15.75" customHeight="1">
      <c r="A11" s="8" t="s">
        <v>13</v>
      </c>
      <c r="B11" s="3">
        <v>8</v>
      </c>
      <c r="C11" s="12"/>
      <c r="D11" s="12"/>
      <c r="E11" s="4" t="s">
        <v>112</v>
      </c>
      <c r="F11" s="3">
        <v>67</v>
      </c>
      <c r="G11" s="12">
        <v>8000000</v>
      </c>
      <c r="H11" s="24">
        <v>8000000</v>
      </c>
    </row>
    <row r="12" spans="1:8" ht="15.75" customHeight="1">
      <c r="A12" s="8" t="s">
        <v>14</v>
      </c>
      <c r="B12" s="3">
        <v>9</v>
      </c>
      <c r="C12" s="12"/>
      <c r="D12" s="12"/>
      <c r="E12" s="4" t="s">
        <v>53</v>
      </c>
      <c r="F12" s="3">
        <v>71</v>
      </c>
      <c r="G12" s="12"/>
      <c r="H12" s="24"/>
    </row>
    <row r="13" spans="1:8" ht="15.75" customHeight="1">
      <c r="A13" s="8" t="s">
        <v>15</v>
      </c>
      <c r="B13" s="3">
        <v>15</v>
      </c>
      <c r="C13" s="12"/>
      <c r="D13" s="12"/>
      <c r="E13" s="4" t="s">
        <v>54</v>
      </c>
      <c r="F13" s="3">
        <v>72</v>
      </c>
      <c r="G13" s="12"/>
      <c r="H13" s="24"/>
    </row>
    <row r="14" spans="1:8" ht="15.75" customHeight="1">
      <c r="A14" s="8" t="s">
        <v>16</v>
      </c>
      <c r="B14" s="3">
        <v>18</v>
      </c>
      <c r="C14" s="12"/>
      <c r="D14" s="12"/>
      <c r="E14" s="4" t="s">
        <v>17</v>
      </c>
      <c r="F14" s="3">
        <v>74</v>
      </c>
      <c r="G14" s="12"/>
      <c r="H14" s="24"/>
    </row>
    <row r="15" spans="1:8" ht="15.75" customHeight="1">
      <c r="A15" s="8" t="s">
        <v>18</v>
      </c>
      <c r="B15" s="3">
        <v>20</v>
      </c>
      <c r="C15" s="12">
        <f>SUM(C5:C14)</f>
        <v>10387651.879999999</v>
      </c>
      <c r="D15" s="12">
        <f>SUM(D5:D14)</f>
        <v>9899674.17</v>
      </c>
      <c r="E15" s="4" t="s">
        <v>19</v>
      </c>
      <c r="F15" s="3">
        <v>78</v>
      </c>
      <c r="G15" s="12"/>
      <c r="H15" s="24"/>
    </row>
    <row r="16" spans="1:8" ht="15.75" customHeight="1">
      <c r="A16" s="8"/>
      <c r="B16" s="3"/>
      <c r="C16" s="12"/>
      <c r="D16" s="12"/>
      <c r="E16" s="4" t="s">
        <v>20</v>
      </c>
      <c r="F16" s="3">
        <v>80</v>
      </c>
      <c r="G16" s="12">
        <f>SUM(G6:G15)</f>
        <v>8000000</v>
      </c>
      <c r="H16" s="24">
        <f>SUM(H6:H15)</f>
        <v>8000000</v>
      </c>
    </row>
    <row r="17" spans="1:8" ht="15.75" customHeight="1">
      <c r="A17" s="8" t="s">
        <v>21</v>
      </c>
      <c r="B17" s="3"/>
      <c r="C17" s="12"/>
      <c r="D17" s="12"/>
      <c r="E17" s="4"/>
      <c r="F17" s="3"/>
      <c r="G17" s="12"/>
      <c r="H17" s="24"/>
    </row>
    <row r="18" spans="1:8" ht="15.75" customHeight="1">
      <c r="A18" s="8" t="s">
        <v>22</v>
      </c>
      <c r="B18" s="3">
        <v>21</v>
      </c>
      <c r="C18" s="12">
        <v>0</v>
      </c>
      <c r="D18" s="12"/>
      <c r="E18" s="4" t="s">
        <v>23</v>
      </c>
      <c r="F18" s="3"/>
      <c r="G18" s="12"/>
      <c r="H18" s="24"/>
    </row>
    <row r="19" spans="1:8" ht="15.75" customHeight="1">
      <c r="A19" s="8" t="s">
        <v>24</v>
      </c>
      <c r="B19" s="3">
        <v>24</v>
      </c>
      <c r="C19" s="12"/>
      <c r="D19" s="12"/>
      <c r="E19" s="4" t="s">
        <v>25</v>
      </c>
      <c r="F19" s="3">
        <v>81</v>
      </c>
      <c r="G19" s="12"/>
      <c r="H19" s="24"/>
    </row>
    <row r="20" spans="1:8" ht="15.75" customHeight="1">
      <c r="A20" s="8" t="s">
        <v>26</v>
      </c>
      <c r="B20" s="3">
        <v>30</v>
      </c>
      <c r="C20" s="12">
        <f>C18+C19</f>
        <v>0</v>
      </c>
      <c r="D20" s="12">
        <f>D18+D19</f>
        <v>0</v>
      </c>
      <c r="E20" s="4" t="s">
        <v>27</v>
      </c>
      <c r="F20" s="3">
        <v>84</v>
      </c>
      <c r="G20" s="12"/>
      <c r="H20" s="24"/>
    </row>
    <row r="21" spans="1:8" ht="15.75" customHeight="1">
      <c r="A21" s="8"/>
      <c r="B21" s="3"/>
      <c r="C21" s="12"/>
      <c r="D21" s="12"/>
      <c r="E21" s="4" t="s">
        <v>28</v>
      </c>
      <c r="F21" s="3">
        <v>88</v>
      </c>
      <c r="G21" s="12"/>
      <c r="H21" s="24"/>
    </row>
    <row r="22" spans="1:8" ht="15.75" customHeight="1">
      <c r="A22" s="8" t="s">
        <v>29</v>
      </c>
      <c r="B22" s="3"/>
      <c r="C22" s="12"/>
      <c r="D22" s="12"/>
      <c r="E22" s="4" t="s">
        <v>30</v>
      </c>
      <c r="F22" s="3">
        <v>90</v>
      </c>
      <c r="G22" s="12">
        <f>G19+G20+G21</f>
        <v>0</v>
      </c>
      <c r="H22" s="24">
        <f>H19+H20+H21</f>
        <v>0</v>
      </c>
    </row>
    <row r="23" spans="1:8" ht="15.75" customHeight="1">
      <c r="A23" s="8" t="s">
        <v>31</v>
      </c>
      <c r="B23" s="3">
        <v>31</v>
      </c>
      <c r="C23" s="12">
        <v>441628</v>
      </c>
      <c r="D23" s="12">
        <f>750028-308400</f>
        <v>441628</v>
      </c>
      <c r="E23" s="4"/>
      <c r="F23" s="3"/>
      <c r="G23" s="12"/>
      <c r="H23" s="24"/>
    </row>
    <row r="24" spans="1:8" ht="15.75" customHeight="1">
      <c r="A24" s="8" t="s">
        <v>32</v>
      </c>
      <c r="B24" s="3">
        <v>32</v>
      </c>
      <c r="C24" s="12">
        <v>253147.63</v>
      </c>
      <c r="D24" s="51">
        <v>286991.35</v>
      </c>
      <c r="E24" s="4" t="s">
        <v>33</v>
      </c>
      <c r="F24" s="3"/>
      <c r="G24" s="12"/>
      <c r="H24" s="24"/>
    </row>
    <row r="25" spans="1:8" ht="15.75" customHeight="1">
      <c r="A25" s="8" t="s">
        <v>34</v>
      </c>
      <c r="B25" s="3">
        <v>33</v>
      </c>
      <c r="C25" s="12">
        <f>C23-C24</f>
        <v>188480.37</v>
      </c>
      <c r="D25" s="51">
        <f>D23-D24</f>
        <v>154636.65000000002</v>
      </c>
      <c r="E25" s="4" t="s">
        <v>35</v>
      </c>
      <c r="F25" s="3">
        <v>91</v>
      </c>
      <c r="G25" s="12"/>
      <c r="H25" s="24"/>
    </row>
    <row r="26" spans="1:8" ht="15.75" customHeight="1">
      <c r="A26" s="8" t="s">
        <v>36</v>
      </c>
      <c r="B26" s="3">
        <v>34</v>
      </c>
      <c r="C26" s="12"/>
      <c r="D26" s="12"/>
      <c r="E26" s="4"/>
      <c r="F26" s="3"/>
      <c r="G26" s="12"/>
      <c r="H26" s="24"/>
    </row>
    <row r="27" spans="1:8" ht="15.75" customHeight="1">
      <c r="A27" s="8" t="s">
        <v>37</v>
      </c>
      <c r="B27" s="3">
        <v>35</v>
      </c>
      <c r="C27" s="12"/>
      <c r="D27" s="12"/>
      <c r="E27" s="4" t="s">
        <v>38</v>
      </c>
      <c r="F27" s="3">
        <v>100</v>
      </c>
      <c r="G27" s="12">
        <f>G16+G22</f>
        <v>8000000</v>
      </c>
      <c r="H27" s="24">
        <f>H16+H22</f>
        <v>8000000</v>
      </c>
    </row>
    <row r="28" spans="1:8" ht="15.75" customHeight="1">
      <c r="A28" s="8" t="s">
        <v>39</v>
      </c>
      <c r="B28" s="3">
        <v>38</v>
      </c>
      <c r="C28" s="12"/>
      <c r="D28" s="12"/>
      <c r="E28" s="4"/>
      <c r="F28" s="3"/>
      <c r="G28" s="12"/>
      <c r="H28" s="14"/>
    </row>
    <row r="29" spans="1:8" ht="15.75" customHeight="1">
      <c r="A29" s="8" t="s">
        <v>118</v>
      </c>
      <c r="B29" s="3">
        <v>40</v>
      </c>
      <c r="C29" s="12">
        <f>C25+C26+C27+C28</f>
        <v>188480.37</v>
      </c>
      <c r="D29" s="12">
        <f>D25+D26+D27+D28</f>
        <v>154636.65000000002</v>
      </c>
      <c r="E29" s="4"/>
      <c r="F29" s="3"/>
      <c r="G29" s="12"/>
      <c r="H29" s="14"/>
    </row>
    <row r="30" spans="1:8" ht="15.75" customHeight="1">
      <c r="A30" s="8"/>
      <c r="B30" s="3"/>
      <c r="C30" s="12"/>
      <c r="D30" s="12"/>
      <c r="E30" s="4"/>
      <c r="F30" s="3"/>
      <c r="G30" s="12"/>
      <c r="H30" s="14"/>
    </row>
    <row r="31" spans="1:8" ht="15.75" customHeight="1">
      <c r="A31" s="8" t="s">
        <v>40</v>
      </c>
      <c r="B31" s="3"/>
      <c r="C31" s="12"/>
      <c r="D31" s="12"/>
      <c r="E31" s="4"/>
      <c r="F31" s="3"/>
      <c r="G31" s="12"/>
      <c r="H31" s="14"/>
    </row>
    <row r="32" spans="1:8" ht="15.75" customHeight="1">
      <c r="A32" s="8" t="s">
        <v>41</v>
      </c>
      <c r="B32" s="3">
        <v>41</v>
      </c>
      <c r="C32" s="12"/>
      <c r="D32" s="12"/>
      <c r="E32" s="4" t="s">
        <v>42</v>
      </c>
      <c r="F32" s="3"/>
      <c r="G32" s="12"/>
      <c r="H32" s="14"/>
    </row>
    <row r="33" spans="1:8" ht="15.75" customHeight="1">
      <c r="A33" s="8"/>
      <c r="B33" s="3"/>
      <c r="C33" s="12"/>
      <c r="D33" s="12"/>
      <c r="E33" s="4" t="s">
        <v>43</v>
      </c>
      <c r="F33" s="3">
        <v>101</v>
      </c>
      <c r="G33" s="12">
        <v>-7400225.15</v>
      </c>
      <c r="H33" s="14">
        <v>-10625147.79</v>
      </c>
    </row>
    <row r="34" spans="1:8" ht="15.75" customHeight="1">
      <c r="A34" s="9" t="s">
        <v>44</v>
      </c>
      <c r="B34" s="3"/>
      <c r="C34" s="12"/>
      <c r="D34" s="12"/>
      <c r="E34" s="4" t="s">
        <v>45</v>
      </c>
      <c r="F34" s="3">
        <v>105</v>
      </c>
      <c r="G34" s="12">
        <v>9976357.4</v>
      </c>
      <c r="H34" s="14">
        <v>12679458.61</v>
      </c>
    </row>
    <row r="35" spans="1:8" ht="15.75" customHeight="1">
      <c r="A35" s="9" t="s">
        <v>46</v>
      </c>
      <c r="B35" s="3">
        <v>51</v>
      </c>
      <c r="C35" s="12"/>
      <c r="D35" s="12"/>
      <c r="E35" s="4" t="s">
        <v>47</v>
      </c>
      <c r="F35" s="3">
        <v>110</v>
      </c>
      <c r="G35" s="12">
        <f>G33+G34</f>
        <v>2576132.25</v>
      </c>
      <c r="H35" s="14">
        <f>SUM(H33:H34)</f>
        <v>2054310.8200000003</v>
      </c>
    </row>
    <row r="36" spans="1:8" ht="15.75" customHeight="1">
      <c r="A36" s="8"/>
      <c r="B36" s="3"/>
      <c r="C36" s="12"/>
      <c r="D36" s="12"/>
      <c r="E36" s="4"/>
      <c r="F36" s="3"/>
      <c r="G36" s="12"/>
      <c r="H36" s="14"/>
    </row>
    <row r="37" spans="1:8" ht="15.75" customHeight="1" thickBot="1">
      <c r="A37" s="10" t="s">
        <v>48</v>
      </c>
      <c r="B37" s="11">
        <v>60</v>
      </c>
      <c r="C37" s="13">
        <f>C15+C29+C20</f>
        <v>10576132.249999998</v>
      </c>
      <c r="D37" s="13">
        <f>D15+D29+D20</f>
        <v>10054310.82</v>
      </c>
      <c r="E37" s="11" t="s">
        <v>49</v>
      </c>
      <c r="F37" s="11">
        <v>120</v>
      </c>
      <c r="G37" s="13">
        <f>G27+G35</f>
        <v>10576132.25</v>
      </c>
      <c r="H37" s="27">
        <f>H27+H35</f>
        <v>10054310.82</v>
      </c>
    </row>
    <row r="39" ht="14.25">
      <c r="H39" s="25"/>
    </row>
    <row r="40" spans="4:8" ht="14.25">
      <c r="D40" s="46"/>
      <c r="G40" s="25"/>
      <c r="H40" s="25"/>
    </row>
    <row r="41" spans="3:7" ht="15.75">
      <c r="C41" s="46"/>
      <c r="D41" s="46"/>
      <c r="G41" s="32"/>
    </row>
    <row r="42" spans="4:7" ht="14.25">
      <c r="D42" s="46"/>
      <c r="G42" s="25"/>
    </row>
    <row r="43" spans="3:7" ht="14.25">
      <c r="C43" s="25"/>
      <c r="D43" s="46"/>
      <c r="G43" s="33"/>
    </row>
    <row r="44" ht="14.25">
      <c r="D44" s="46"/>
    </row>
    <row r="45" ht="14.25">
      <c r="D45" s="46"/>
    </row>
  </sheetData>
  <sheetProtection/>
  <mergeCells count="3">
    <mergeCell ref="A1:H1"/>
    <mergeCell ref="A2:H2"/>
    <mergeCell ref="A3:H3"/>
  </mergeCells>
  <printOptions horizontalCentered="1" verticalCentered="1"/>
  <pageMargins left="0.5511811023622047" right="0.31496062992125984" top="0.5511811023622047" bottom="0.42" header="0.2362204724409449" footer="0.275590551181102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7">
      <selection activeCell="A34" sqref="A34:IV34"/>
    </sheetView>
  </sheetViews>
  <sheetFormatPr defaultColWidth="9.00390625" defaultRowHeight="14.25"/>
  <cols>
    <col min="1" max="1" width="37.375" style="0" customWidth="1"/>
    <col min="2" max="2" width="6.375" style="1" customWidth="1"/>
    <col min="3" max="8" width="17.625" style="0" customWidth="1"/>
  </cols>
  <sheetData>
    <row r="1" spans="1:8" ht="21" customHeight="1">
      <c r="A1" s="66" t="s">
        <v>55</v>
      </c>
      <c r="B1" s="66"/>
      <c r="C1" s="66"/>
      <c r="D1" s="66"/>
      <c r="E1" s="66"/>
      <c r="F1" s="66"/>
      <c r="G1" s="66"/>
      <c r="H1" s="66"/>
    </row>
    <row r="2" spans="1:8" ht="14.25">
      <c r="A2" s="64" t="s">
        <v>56</v>
      </c>
      <c r="B2" s="64"/>
      <c r="C2" s="64"/>
      <c r="D2" s="64"/>
      <c r="E2" s="64"/>
      <c r="F2" s="64"/>
      <c r="G2" s="64"/>
      <c r="H2" s="64"/>
    </row>
    <row r="3" spans="1:8" ht="15.75" customHeight="1" thickBot="1">
      <c r="A3" s="67" t="s">
        <v>142</v>
      </c>
      <c r="B3" s="67"/>
      <c r="C3" s="67"/>
      <c r="D3" s="67"/>
      <c r="E3" s="67"/>
      <c r="F3" s="67"/>
      <c r="G3" s="67"/>
      <c r="H3" s="67"/>
    </row>
    <row r="4" spans="1:8" ht="18.75" customHeight="1">
      <c r="A4" s="68" t="s">
        <v>57</v>
      </c>
      <c r="B4" s="70" t="s">
        <v>2</v>
      </c>
      <c r="C4" s="70" t="s">
        <v>117</v>
      </c>
      <c r="D4" s="70"/>
      <c r="E4" s="70"/>
      <c r="F4" s="72" t="s">
        <v>58</v>
      </c>
      <c r="G4" s="70"/>
      <c r="H4" s="73"/>
    </row>
    <row r="5" spans="1:8" ht="18.75" customHeight="1">
      <c r="A5" s="69"/>
      <c r="B5" s="71"/>
      <c r="C5" s="15" t="s">
        <v>59</v>
      </c>
      <c r="D5" s="15" t="s">
        <v>60</v>
      </c>
      <c r="E5" s="15" t="s">
        <v>61</v>
      </c>
      <c r="F5" s="54" t="s">
        <v>59</v>
      </c>
      <c r="G5" s="15" t="s">
        <v>60</v>
      </c>
      <c r="H5" s="17" t="s">
        <v>61</v>
      </c>
    </row>
    <row r="6" spans="1:8" ht="15.75" customHeight="1">
      <c r="A6" s="18" t="s">
        <v>62</v>
      </c>
      <c r="B6" s="3"/>
      <c r="C6" s="16"/>
      <c r="D6" s="16"/>
      <c r="E6" s="16"/>
      <c r="F6" s="55"/>
      <c r="G6" s="16"/>
      <c r="H6" s="19"/>
    </row>
    <row r="7" spans="1:8" ht="15.75" customHeight="1">
      <c r="A7" s="18" t="s">
        <v>63</v>
      </c>
      <c r="B7" s="28">
        <v>1</v>
      </c>
      <c r="C7" s="16">
        <v>0</v>
      </c>
      <c r="D7" s="16">
        <v>2381897.56</v>
      </c>
      <c r="E7" s="16">
        <v>2381897.56</v>
      </c>
      <c r="F7" s="55">
        <v>0</v>
      </c>
      <c r="G7" s="16">
        <v>2703101.21</v>
      </c>
      <c r="H7" s="19">
        <v>2703101.21</v>
      </c>
    </row>
    <row r="8" spans="1:8" ht="15.75" customHeight="1">
      <c r="A8" s="18" t="s">
        <v>72</v>
      </c>
      <c r="B8" s="28">
        <v>2</v>
      </c>
      <c r="C8" s="16"/>
      <c r="D8" s="16"/>
      <c r="E8" s="16">
        <v>0</v>
      </c>
      <c r="F8" s="55"/>
      <c r="G8" s="16"/>
      <c r="H8" s="19">
        <v>0</v>
      </c>
    </row>
    <row r="9" spans="1:8" ht="15.75" customHeight="1">
      <c r="A9" s="18" t="s">
        <v>73</v>
      </c>
      <c r="B9" s="28">
        <v>3</v>
      </c>
      <c r="C9" s="16"/>
      <c r="D9" s="16"/>
      <c r="E9" s="16">
        <v>0</v>
      </c>
      <c r="F9" s="55"/>
      <c r="G9" s="16"/>
      <c r="H9" s="19">
        <v>0</v>
      </c>
    </row>
    <row r="10" spans="1:8" ht="15.75" customHeight="1">
      <c r="A10" s="18" t="s">
        <v>74</v>
      </c>
      <c r="B10" s="28">
        <v>4</v>
      </c>
      <c r="C10" s="16"/>
      <c r="D10" s="16"/>
      <c r="E10" s="16">
        <v>0</v>
      </c>
      <c r="F10" s="55"/>
      <c r="G10" s="16"/>
      <c r="H10" s="19">
        <v>0</v>
      </c>
    </row>
    <row r="11" spans="1:8" ht="15.75" customHeight="1">
      <c r="A11" s="18" t="s">
        <v>75</v>
      </c>
      <c r="B11" s="28">
        <v>5</v>
      </c>
      <c r="C11" s="16"/>
      <c r="D11" s="16"/>
      <c r="E11" s="16">
        <v>0</v>
      </c>
      <c r="F11" s="55"/>
      <c r="G11" s="16"/>
      <c r="H11" s="19">
        <v>0</v>
      </c>
    </row>
    <row r="12" spans="1:8" ht="15.75" customHeight="1">
      <c r="A12" s="18" t="s">
        <v>76</v>
      </c>
      <c r="B12" s="28">
        <v>6</v>
      </c>
      <c r="C12" s="16">
        <v>420000</v>
      </c>
      <c r="D12" s="16"/>
      <c r="E12" s="16">
        <v>420000</v>
      </c>
      <c r="F12" s="55">
        <v>262800</v>
      </c>
      <c r="G12" s="16"/>
      <c r="H12" s="19">
        <v>262800</v>
      </c>
    </row>
    <row r="13" spans="1:8" ht="15.75" customHeight="1">
      <c r="A13" s="18" t="s">
        <v>77</v>
      </c>
      <c r="B13" s="28">
        <v>7</v>
      </c>
      <c r="C13" s="16">
        <v>58861.43</v>
      </c>
      <c r="D13" s="16">
        <v>0</v>
      </c>
      <c r="E13" s="16">
        <v>58861.43</v>
      </c>
      <c r="F13" s="55">
        <v>0</v>
      </c>
      <c r="G13" s="16">
        <v>0</v>
      </c>
      <c r="H13" s="19">
        <v>0</v>
      </c>
    </row>
    <row r="14" spans="1:8" s="42" customFormat="1" ht="15.75" customHeight="1">
      <c r="A14" s="38" t="s">
        <v>134</v>
      </c>
      <c r="B14" s="39">
        <v>8</v>
      </c>
      <c r="C14" s="40">
        <f>SUM(C11:C13)</f>
        <v>478861.43</v>
      </c>
      <c r="D14" s="40">
        <v>2381897.56</v>
      </c>
      <c r="E14" s="40">
        <v>2860758.99</v>
      </c>
      <c r="F14" s="56">
        <f>SUM(F11:F13)</f>
        <v>262800</v>
      </c>
      <c r="G14" s="40">
        <v>2703101.21</v>
      </c>
      <c r="H14" s="41">
        <f>SUM(F14:G14)</f>
        <v>2965901.21</v>
      </c>
    </row>
    <row r="15" spans="1:8" s="42" customFormat="1" ht="15.75" customHeight="1">
      <c r="A15" s="43" t="s">
        <v>64</v>
      </c>
      <c r="B15" s="39"/>
      <c r="C15" s="40"/>
      <c r="D15" s="40"/>
      <c r="E15" s="40">
        <f>C15+D15</f>
        <v>0</v>
      </c>
      <c r="F15" s="56"/>
      <c r="G15" s="40"/>
      <c r="H15" s="41">
        <f>F15+G15</f>
        <v>0</v>
      </c>
    </row>
    <row r="16" spans="1:8" s="42" customFormat="1" ht="15.75" customHeight="1">
      <c r="A16" s="43" t="s">
        <v>65</v>
      </c>
      <c r="B16" s="39">
        <v>9</v>
      </c>
      <c r="C16" s="40">
        <v>3561161.01</v>
      </c>
      <c r="D16" s="40"/>
      <c r="E16" s="40">
        <v>3561161.01</v>
      </c>
      <c r="F16" s="55">
        <v>3197688.04</v>
      </c>
      <c r="G16" s="16">
        <v>0</v>
      </c>
      <c r="H16" s="19">
        <f>SUM(F16:G16)</f>
        <v>3197688.04</v>
      </c>
    </row>
    <row r="17" spans="1:8" s="42" customFormat="1" ht="15.75" customHeight="1">
      <c r="A17" s="43" t="s">
        <v>113</v>
      </c>
      <c r="B17" s="39">
        <v>10</v>
      </c>
      <c r="C17" s="44">
        <v>1013527.48</v>
      </c>
      <c r="D17" s="40"/>
      <c r="E17" s="40">
        <v>1013527.48</v>
      </c>
      <c r="F17" s="57">
        <v>0</v>
      </c>
      <c r="G17" s="16"/>
      <c r="H17" s="19">
        <v>0</v>
      </c>
    </row>
    <row r="18" spans="1:8" ht="15.75" customHeight="1">
      <c r="A18" s="18" t="s">
        <v>124</v>
      </c>
      <c r="B18" s="28">
        <v>12</v>
      </c>
      <c r="C18" s="16">
        <v>75</v>
      </c>
      <c r="D18" s="16"/>
      <c r="E18" s="16">
        <f aca="true" t="shared" si="0" ref="E18:E35">SUM(C18:D18)</f>
        <v>75</v>
      </c>
      <c r="F18" s="55">
        <v>0</v>
      </c>
      <c r="G18" s="16"/>
      <c r="H18" s="19">
        <v>0</v>
      </c>
    </row>
    <row r="19" spans="1:8" ht="15.75" customHeight="1">
      <c r="A19" s="61" t="s">
        <v>137</v>
      </c>
      <c r="B19" s="28">
        <v>13</v>
      </c>
      <c r="C19" s="16">
        <v>0</v>
      </c>
      <c r="D19" s="16"/>
      <c r="E19" s="16">
        <f t="shared" si="0"/>
        <v>0</v>
      </c>
      <c r="F19" s="55">
        <v>393035.04</v>
      </c>
      <c r="G19" s="16"/>
      <c r="H19" s="19">
        <f aca="true" t="shared" si="1" ref="H19:H35">SUM(F19:G19)</f>
        <v>393035.04</v>
      </c>
    </row>
    <row r="20" spans="1:8" ht="15.75" customHeight="1">
      <c r="A20" s="18" t="s">
        <v>136</v>
      </c>
      <c r="B20" s="28">
        <v>14</v>
      </c>
      <c r="C20" s="16">
        <v>0</v>
      </c>
      <c r="D20" s="16"/>
      <c r="E20" s="16">
        <f t="shared" si="0"/>
        <v>0</v>
      </c>
      <c r="F20" s="55">
        <v>58707.23</v>
      </c>
      <c r="G20" s="16"/>
      <c r="H20" s="19">
        <f t="shared" si="1"/>
        <v>58707.23</v>
      </c>
    </row>
    <row r="21" spans="1:8" ht="15.75" customHeight="1">
      <c r="A21" s="18" t="s">
        <v>119</v>
      </c>
      <c r="B21" s="28">
        <v>15</v>
      </c>
      <c r="C21" s="31">
        <v>0</v>
      </c>
      <c r="D21" s="16"/>
      <c r="E21" s="16">
        <f t="shared" si="0"/>
        <v>0</v>
      </c>
      <c r="F21" s="58">
        <v>520</v>
      </c>
      <c r="G21" s="45"/>
      <c r="H21" s="19">
        <f t="shared" si="1"/>
        <v>520</v>
      </c>
    </row>
    <row r="22" spans="1:8" ht="15.75" customHeight="1">
      <c r="A22" s="18" t="s">
        <v>126</v>
      </c>
      <c r="B22" s="28">
        <v>16</v>
      </c>
      <c r="C22" s="16">
        <v>892663.07</v>
      </c>
      <c r="D22" s="16"/>
      <c r="E22" s="16">
        <f t="shared" si="0"/>
        <v>892663.07</v>
      </c>
      <c r="F22" s="55">
        <v>0</v>
      </c>
      <c r="G22" s="45"/>
      <c r="H22" s="19">
        <f t="shared" si="1"/>
        <v>0</v>
      </c>
    </row>
    <row r="23" spans="1:8" ht="15.75" customHeight="1">
      <c r="A23" s="18" t="s">
        <v>127</v>
      </c>
      <c r="B23" s="28">
        <v>17</v>
      </c>
      <c r="C23" s="16">
        <v>28</v>
      </c>
      <c r="D23" s="16"/>
      <c r="E23" s="16">
        <f t="shared" si="0"/>
        <v>28</v>
      </c>
      <c r="F23" s="55">
        <v>0</v>
      </c>
      <c r="G23" s="45"/>
      <c r="H23" s="19">
        <f t="shared" si="1"/>
        <v>0</v>
      </c>
    </row>
    <row r="24" spans="1:8" ht="15.75" customHeight="1">
      <c r="A24" s="61" t="s">
        <v>138</v>
      </c>
      <c r="B24" s="28">
        <v>18</v>
      </c>
      <c r="C24" s="16">
        <v>0</v>
      </c>
      <c r="D24" s="16"/>
      <c r="E24" s="16">
        <f t="shared" si="0"/>
        <v>0</v>
      </c>
      <c r="F24" s="55">
        <v>1292723.94</v>
      </c>
      <c r="G24" s="16"/>
      <c r="H24" s="19">
        <f t="shared" si="1"/>
        <v>1292723.94</v>
      </c>
    </row>
    <row r="25" spans="1:8" ht="15.75" customHeight="1">
      <c r="A25" s="61" t="s">
        <v>139</v>
      </c>
      <c r="B25" s="28">
        <v>18</v>
      </c>
      <c r="C25" s="16">
        <v>0</v>
      </c>
      <c r="D25" s="26"/>
      <c r="E25" s="16">
        <f>SUM(D25:D25)</f>
        <v>0</v>
      </c>
      <c r="F25" s="62">
        <v>148660.53</v>
      </c>
      <c r="G25" s="26">
        <v>0</v>
      </c>
      <c r="H25" s="19">
        <f t="shared" si="1"/>
        <v>148660.53</v>
      </c>
    </row>
    <row r="26" spans="1:8" ht="15.75" customHeight="1">
      <c r="A26" s="61" t="s">
        <v>140</v>
      </c>
      <c r="B26" s="28">
        <v>19</v>
      </c>
      <c r="C26" s="16">
        <v>0</v>
      </c>
      <c r="D26" s="16"/>
      <c r="E26" s="16">
        <f t="shared" si="0"/>
        <v>0</v>
      </c>
      <c r="F26" s="55">
        <v>1056481.3</v>
      </c>
      <c r="G26" s="16"/>
      <c r="H26" s="19">
        <f t="shared" si="1"/>
        <v>1056481.3</v>
      </c>
    </row>
    <row r="27" spans="1:8" ht="15.75" customHeight="1">
      <c r="A27" s="61" t="s">
        <v>141</v>
      </c>
      <c r="B27" s="28">
        <v>20</v>
      </c>
      <c r="C27" s="30">
        <v>0</v>
      </c>
      <c r="D27" s="16"/>
      <c r="E27" s="16">
        <f t="shared" si="0"/>
        <v>0</v>
      </c>
      <c r="F27" s="59">
        <v>247560</v>
      </c>
      <c r="G27" s="16">
        <v>0</v>
      </c>
      <c r="H27" s="19">
        <f t="shared" si="1"/>
        <v>247560</v>
      </c>
    </row>
    <row r="28" spans="1:8" ht="15.75" customHeight="1">
      <c r="A28" s="18" t="s">
        <v>128</v>
      </c>
      <c r="B28" s="28">
        <v>21</v>
      </c>
      <c r="C28" s="30">
        <v>43284.5</v>
      </c>
      <c r="D28" s="16"/>
      <c r="E28" s="16">
        <v>43284.5</v>
      </c>
      <c r="F28" s="59">
        <v>0</v>
      </c>
      <c r="G28" s="16"/>
      <c r="H28" s="19">
        <f t="shared" si="1"/>
        <v>0</v>
      </c>
    </row>
    <row r="29" spans="1:8" ht="15.75" customHeight="1">
      <c r="A29" s="18" t="s">
        <v>129</v>
      </c>
      <c r="B29" s="28">
        <v>22</v>
      </c>
      <c r="C29" s="30">
        <v>1482086.63</v>
      </c>
      <c r="D29" s="16"/>
      <c r="E29" s="16">
        <v>1482086.63</v>
      </c>
      <c r="F29" s="59">
        <v>0</v>
      </c>
      <c r="G29" s="16">
        <v>0</v>
      </c>
      <c r="H29" s="19">
        <f t="shared" si="1"/>
        <v>0</v>
      </c>
    </row>
    <row r="30" spans="1:8" ht="15.75" customHeight="1">
      <c r="A30" s="18" t="s">
        <v>130</v>
      </c>
      <c r="B30" s="28">
        <v>23</v>
      </c>
      <c r="C30" s="30">
        <v>9262</v>
      </c>
      <c r="D30" s="16"/>
      <c r="E30" s="16">
        <v>9262</v>
      </c>
      <c r="F30" s="59">
        <v>0</v>
      </c>
      <c r="G30" s="16">
        <v>0</v>
      </c>
      <c r="H30" s="19">
        <f t="shared" si="1"/>
        <v>0</v>
      </c>
    </row>
    <row r="31" spans="1:8" ht="15.75" customHeight="1">
      <c r="A31" s="18" t="s">
        <v>131</v>
      </c>
      <c r="B31" s="28">
        <v>24</v>
      </c>
      <c r="C31" s="30">
        <v>94744.33</v>
      </c>
      <c r="D31" s="16"/>
      <c r="E31" s="16">
        <v>94744.33</v>
      </c>
      <c r="F31" s="59">
        <v>0</v>
      </c>
      <c r="G31" s="16">
        <v>0</v>
      </c>
      <c r="H31" s="19">
        <f t="shared" si="1"/>
        <v>0</v>
      </c>
    </row>
    <row r="32" spans="1:8" ht="15.75" customHeight="1">
      <c r="A32" s="18" t="s">
        <v>132</v>
      </c>
      <c r="B32" s="28">
        <v>25</v>
      </c>
      <c r="C32" s="30">
        <v>25490</v>
      </c>
      <c r="D32" s="16"/>
      <c r="E32" s="16">
        <v>25490</v>
      </c>
      <c r="F32" s="59">
        <v>0</v>
      </c>
      <c r="G32" s="16">
        <v>0</v>
      </c>
      <c r="H32" s="19">
        <f t="shared" si="1"/>
        <v>0</v>
      </c>
    </row>
    <row r="33" spans="1:8" ht="15.75" customHeight="1">
      <c r="A33" s="18" t="s">
        <v>66</v>
      </c>
      <c r="B33" s="28">
        <v>27</v>
      </c>
      <c r="C33" s="16">
        <v>215136.89</v>
      </c>
      <c r="D33" s="16"/>
      <c r="E33" s="16">
        <f t="shared" si="0"/>
        <v>215136.89</v>
      </c>
      <c r="F33" s="55">
        <v>294191.24</v>
      </c>
      <c r="G33" s="16"/>
      <c r="H33" s="19">
        <f t="shared" si="1"/>
        <v>294191.24</v>
      </c>
    </row>
    <row r="34" spans="1:8" ht="15.75" customHeight="1">
      <c r="A34" s="18" t="s">
        <v>67</v>
      </c>
      <c r="B34" s="28">
        <v>28</v>
      </c>
      <c r="C34" s="16">
        <v>-3050.71</v>
      </c>
      <c r="D34" s="16"/>
      <c r="E34" s="16">
        <f t="shared" si="0"/>
        <v>-3050.71</v>
      </c>
      <c r="F34" s="55">
        <v>-4156.64</v>
      </c>
      <c r="G34" s="16"/>
      <c r="H34" s="19">
        <f t="shared" si="1"/>
        <v>-4156.64</v>
      </c>
    </row>
    <row r="35" spans="1:8" ht="15.75" customHeight="1">
      <c r="A35" s="18" t="s">
        <v>68</v>
      </c>
      <c r="B35" s="28">
        <v>29</v>
      </c>
      <c r="C35" s="16">
        <v>71980.21</v>
      </c>
      <c r="D35" s="16">
        <v>0</v>
      </c>
      <c r="E35" s="40">
        <f t="shared" si="0"/>
        <v>71980.21</v>
      </c>
      <c r="F35" s="55">
        <v>0</v>
      </c>
      <c r="G35" s="16">
        <v>0</v>
      </c>
      <c r="H35" s="19">
        <f t="shared" si="1"/>
        <v>0</v>
      </c>
    </row>
    <row r="36" spans="1:8" s="42" customFormat="1" ht="15.75" customHeight="1">
      <c r="A36" s="38" t="s">
        <v>69</v>
      </c>
      <c r="B36" s="39">
        <v>30</v>
      </c>
      <c r="C36" s="40">
        <v>3845227.4</v>
      </c>
      <c r="D36" s="40">
        <v>0</v>
      </c>
      <c r="E36" s="40">
        <v>3845227.4</v>
      </c>
      <c r="F36" s="55">
        <v>3487722.64</v>
      </c>
      <c r="G36" s="16">
        <v>0</v>
      </c>
      <c r="H36" s="19">
        <v>3487722.64</v>
      </c>
    </row>
    <row r="37" spans="1:8" ht="15.75" customHeight="1">
      <c r="A37" s="18" t="s">
        <v>70</v>
      </c>
      <c r="B37" s="28">
        <v>31</v>
      </c>
      <c r="C37" s="26">
        <v>0</v>
      </c>
      <c r="D37" s="26">
        <v>0</v>
      </c>
      <c r="E37" s="16">
        <f>SUM(C37:D37)</f>
        <v>0</v>
      </c>
      <c r="F37" s="57">
        <v>0</v>
      </c>
      <c r="G37" s="26">
        <v>0</v>
      </c>
      <c r="H37" s="19">
        <f>SUM(F37:G37)</f>
        <v>0</v>
      </c>
    </row>
    <row r="38" spans="1:8" ht="31.5" customHeight="1" thickBot="1">
      <c r="A38" s="20" t="s">
        <v>71</v>
      </c>
      <c r="B38" s="29">
        <v>32</v>
      </c>
      <c r="C38" s="21">
        <f>C14-C36+C37</f>
        <v>-3366365.9699999997</v>
      </c>
      <c r="D38" s="21">
        <f>D14-D36+D37</f>
        <v>2381897.56</v>
      </c>
      <c r="E38" s="21">
        <f>E14-E36+E37</f>
        <v>-984468.4099999997</v>
      </c>
      <c r="F38" s="60">
        <f>F14-F36+F37</f>
        <v>-3224922.64</v>
      </c>
      <c r="G38" s="21">
        <f>G14-G36+G37</f>
        <v>2703101.21</v>
      </c>
      <c r="H38" s="22">
        <v>-521821.43</v>
      </c>
    </row>
    <row r="39" ht="14.25">
      <c r="A39" s="2"/>
    </row>
    <row r="41" spans="6:7" ht="14.25">
      <c r="F41" s="25"/>
      <c r="G41" s="25"/>
    </row>
    <row r="42" ht="14.25">
      <c r="G42" s="25"/>
    </row>
  </sheetData>
  <sheetProtection/>
  <mergeCells count="7">
    <mergeCell ref="A1:H1"/>
    <mergeCell ref="A2:H2"/>
    <mergeCell ref="A3:H3"/>
    <mergeCell ref="A4:A5"/>
    <mergeCell ref="B4:B5"/>
    <mergeCell ref="C4:E4"/>
    <mergeCell ref="F4:H4"/>
  </mergeCells>
  <printOptions horizontalCentered="1" verticalCentered="1"/>
  <pageMargins left="0.31496062992125984" right="0.2362204724409449" top="0.4724409448818898" bottom="0.35433070866141736" header="0.3937007874015748" footer="0.2362204724409449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C25">
      <selection activeCell="E40" sqref="E40"/>
    </sheetView>
  </sheetViews>
  <sheetFormatPr defaultColWidth="9.00390625" defaultRowHeight="14.25"/>
  <cols>
    <col min="1" max="1" width="50.50390625" style="0" hidden="1" customWidth="1"/>
    <col min="2" max="2" width="13.25390625" style="0" hidden="1" customWidth="1"/>
    <col min="3" max="3" width="52.75390625" style="0" customWidth="1"/>
    <col min="4" max="4" width="7.50390625" style="0" customWidth="1"/>
    <col min="5" max="5" width="23.375" style="0" customWidth="1"/>
    <col min="9" max="9" width="30.875" style="0" customWidth="1"/>
  </cols>
  <sheetData>
    <row r="1" spans="3:5" ht="20.25">
      <c r="C1" s="74" t="s">
        <v>78</v>
      </c>
      <c r="D1" s="74"/>
      <c r="E1" s="74"/>
    </row>
    <row r="2" spans="3:5" ht="14.25">
      <c r="C2" s="75" t="s">
        <v>125</v>
      </c>
      <c r="D2" s="75"/>
      <c r="E2" s="75"/>
    </row>
    <row r="3" spans="3:5" ht="15" thickBot="1">
      <c r="C3" s="65" t="s">
        <v>135</v>
      </c>
      <c r="D3" s="65"/>
      <c r="E3" s="65"/>
    </row>
    <row r="4" spans="3:5" ht="16.5" customHeight="1">
      <c r="C4" s="5" t="s">
        <v>57</v>
      </c>
      <c r="D4" s="6" t="s">
        <v>2</v>
      </c>
      <c r="E4" s="7" t="s">
        <v>79</v>
      </c>
    </row>
    <row r="5" spans="3:5" s="23" customFormat="1" ht="16.5" customHeight="1">
      <c r="C5" s="35" t="s">
        <v>80</v>
      </c>
      <c r="D5" s="3"/>
      <c r="E5" s="34"/>
    </row>
    <row r="6" spans="3:5" ht="16.5" customHeight="1">
      <c r="C6" s="8" t="s">
        <v>81</v>
      </c>
      <c r="D6" s="3">
        <v>1</v>
      </c>
      <c r="E6" s="34">
        <v>133233</v>
      </c>
    </row>
    <row r="7" spans="3:5" ht="16.5" customHeight="1">
      <c r="C7" s="8" t="s">
        <v>82</v>
      </c>
      <c r="D7" s="3">
        <v>2</v>
      </c>
      <c r="E7" s="34"/>
    </row>
    <row r="8" spans="3:5" ht="16.5" customHeight="1">
      <c r="C8" s="8" t="s">
        <v>83</v>
      </c>
      <c r="D8" s="3">
        <v>3</v>
      </c>
      <c r="E8" s="34"/>
    </row>
    <row r="9" spans="3:5" ht="16.5" customHeight="1">
      <c r="C9" s="8" t="s">
        <v>84</v>
      </c>
      <c r="D9" s="3">
        <v>4</v>
      </c>
      <c r="E9" s="34"/>
    </row>
    <row r="10" spans="3:5" ht="16.5" customHeight="1">
      <c r="C10" s="8" t="s">
        <v>85</v>
      </c>
      <c r="D10" s="3">
        <v>5</v>
      </c>
      <c r="E10" s="34"/>
    </row>
    <row r="11" spans="1:5" ht="16.5" customHeight="1">
      <c r="A11" t="s">
        <v>114</v>
      </c>
      <c r="C11" s="8" t="s">
        <v>86</v>
      </c>
      <c r="D11" s="3">
        <v>8</v>
      </c>
      <c r="E11" s="47">
        <v>0</v>
      </c>
    </row>
    <row r="12" spans="3:5" ht="16.5" customHeight="1">
      <c r="C12" s="8" t="s">
        <v>87</v>
      </c>
      <c r="D12" s="3">
        <v>13</v>
      </c>
      <c r="E12" s="50">
        <f>SUM(E6:E11)</f>
        <v>133233</v>
      </c>
    </row>
    <row r="13" spans="1:5" ht="16.5" customHeight="1">
      <c r="A13" t="s">
        <v>115</v>
      </c>
      <c r="C13" s="8" t="s">
        <v>88</v>
      </c>
      <c r="D13" s="3">
        <v>14</v>
      </c>
      <c r="E13" s="50">
        <v>0</v>
      </c>
    </row>
    <row r="14" spans="3:9" ht="16.5" customHeight="1">
      <c r="C14" s="8" t="s">
        <v>89</v>
      </c>
      <c r="D14" s="3">
        <v>15</v>
      </c>
      <c r="E14" s="50">
        <v>93430.45</v>
      </c>
      <c r="I14" s="25"/>
    </row>
    <row r="15" spans="3:5" ht="16.5" customHeight="1">
      <c r="C15" s="8" t="s">
        <v>90</v>
      </c>
      <c r="D15" s="3">
        <v>16</v>
      </c>
      <c r="E15" s="50">
        <v>559246</v>
      </c>
    </row>
    <row r="16" spans="1:5" ht="16.5" customHeight="1">
      <c r="A16" t="s">
        <v>116</v>
      </c>
      <c r="C16" s="8" t="s">
        <v>91</v>
      </c>
      <c r="D16" s="3">
        <v>19</v>
      </c>
      <c r="E16" s="50">
        <v>235490.9</v>
      </c>
    </row>
    <row r="17" spans="3:5" ht="16.5" customHeight="1">
      <c r="C17" s="8" t="s">
        <v>92</v>
      </c>
      <c r="D17" s="3">
        <v>23</v>
      </c>
      <c r="E17" s="50">
        <f>SUM(E14:E16)</f>
        <v>888167.35</v>
      </c>
    </row>
    <row r="18" spans="3:5" s="23" customFormat="1" ht="16.5" customHeight="1">
      <c r="C18" s="37" t="s">
        <v>93</v>
      </c>
      <c r="D18" s="3">
        <v>24</v>
      </c>
      <c r="E18" s="50">
        <f>E12-E17</f>
        <v>-754934.35</v>
      </c>
    </row>
    <row r="19" spans="3:5" s="23" customFormat="1" ht="16.5" customHeight="1">
      <c r="C19" s="35" t="s">
        <v>94</v>
      </c>
      <c r="D19" s="3"/>
      <c r="E19" s="48"/>
    </row>
    <row r="20" spans="3:5" ht="16.5" customHeight="1">
      <c r="C20" s="8" t="s">
        <v>95</v>
      </c>
      <c r="D20" s="3">
        <v>25</v>
      </c>
      <c r="E20" s="34">
        <v>9000000</v>
      </c>
    </row>
    <row r="21" spans="3:5" ht="16.5" customHeight="1">
      <c r="C21" s="8" t="s">
        <v>96</v>
      </c>
      <c r="D21" s="3">
        <v>26</v>
      </c>
      <c r="E21" s="34">
        <v>262800</v>
      </c>
    </row>
    <row r="22" spans="3:5" ht="16.5" customHeight="1">
      <c r="C22" s="8" t="s">
        <v>97</v>
      </c>
      <c r="D22" s="3">
        <v>27</v>
      </c>
      <c r="E22" s="34">
        <v>0</v>
      </c>
    </row>
    <row r="23" spans="3:5" ht="16.5" customHeight="1">
      <c r="C23" s="8" t="s">
        <v>98</v>
      </c>
      <c r="D23" s="3">
        <v>30</v>
      </c>
      <c r="E23" s="47"/>
    </row>
    <row r="24" spans="3:5" ht="16.5" customHeight="1">
      <c r="C24" s="8" t="s">
        <v>87</v>
      </c>
      <c r="D24" s="3">
        <v>34</v>
      </c>
      <c r="E24" s="34">
        <v>9262800</v>
      </c>
    </row>
    <row r="25" spans="3:5" ht="16.5" customHeight="1">
      <c r="C25" s="8" t="s">
        <v>99</v>
      </c>
      <c r="D25" s="3">
        <v>35</v>
      </c>
      <c r="E25" s="47"/>
    </row>
    <row r="26" spans="3:5" ht="16.5" customHeight="1">
      <c r="C26" s="8" t="s">
        <v>100</v>
      </c>
      <c r="D26" s="3">
        <v>36</v>
      </c>
      <c r="E26" s="34"/>
    </row>
    <row r="27" spans="3:5" ht="16.5" customHeight="1">
      <c r="C27" s="8" t="s">
        <v>101</v>
      </c>
      <c r="D27" s="3">
        <v>39</v>
      </c>
      <c r="E27" s="47"/>
    </row>
    <row r="28" spans="3:5" ht="16.5" customHeight="1">
      <c r="C28" s="8" t="s">
        <v>92</v>
      </c>
      <c r="D28" s="3">
        <v>43</v>
      </c>
      <c r="E28" s="34"/>
    </row>
    <row r="29" spans="3:5" s="23" customFormat="1" ht="16.5" customHeight="1">
      <c r="C29" s="37" t="s">
        <v>102</v>
      </c>
      <c r="D29" s="3">
        <v>44</v>
      </c>
      <c r="E29" s="52">
        <f>E24-E28</f>
        <v>9262800</v>
      </c>
    </row>
    <row r="30" spans="3:5" s="23" customFormat="1" ht="16.5" customHeight="1">
      <c r="C30" s="35" t="s">
        <v>103</v>
      </c>
      <c r="D30" s="3"/>
      <c r="E30" s="47"/>
    </row>
    <row r="31" spans="3:5" ht="16.5" customHeight="1">
      <c r="C31" s="8" t="s">
        <v>104</v>
      </c>
      <c r="D31" s="3">
        <v>45</v>
      </c>
      <c r="E31" s="47"/>
    </row>
    <row r="32" spans="3:5" ht="16.5" customHeight="1">
      <c r="C32" s="8" t="s">
        <v>122</v>
      </c>
      <c r="D32" s="3">
        <v>46</v>
      </c>
      <c r="E32" s="34">
        <v>4601.64</v>
      </c>
    </row>
    <row r="33" spans="3:5" ht="16.5" customHeight="1">
      <c r="C33" s="8" t="s">
        <v>87</v>
      </c>
      <c r="D33" s="3">
        <v>50</v>
      </c>
      <c r="E33" s="34">
        <v>4601.64</v>
      </c>
    </row>
    <row r="34" spans="3:5" ht="16.5" customHeight="1">
      <c r="C34" s="8" t="s">
        <v>105</v>
      </c>
      <c r="D34" s="3">
        <v>51</v>
      </c>
      <c r="E34" s="47"/>
    </row>
    <row r="35" spans="3:5" ht="16.5" customHeight="1">
      <c r="C35" s="8" t="s">
        <v>106</v>
      </c>
      <c r="D35" s="3">
        <v>52</v>
      </c>
      <c r="E35" s="49"/>
    </row>
    <row r="36" spans="3:5" ht="16.5" customHeight="1">
      <c r="C36" s="8" t="s">
        <v>107</v>
      </c>
      <c r="D36" s="3">
        <v>55</v>
      </c>
      <c r="E36" s="34">
        <f>8500000+445</f>
        <v>8500445</v>
      </c>
    </row>
    <row r="37" spans="3:5" ht="16.5" customHeight="1">
      <c r="C37" s="8" t="s">
        <v>92</v>
      </c>
      <c r="D37" s="3">
        <v>58</v>
      </c>
      <c r="E37" s="34">
        <f>E36</f>
        <v>8500445</v>
      </c>
    </row>
    <row r="38" spans="3:5" s="23" customFormat="1" ht="16.5" customHeight="1">
      <c r="C38" s="37" t="s">
        <v>108</v>
      </c>
      <c r="D38" s="3">
        <v>59</v>
      </c>
      <c r="E38" s="34">
        <f>E33-E37</f>
        <v>-8495843.36</v>
      </c>
    </row>
    <row r="39" spans="3:5" ht="16.5" customHeight="1">
      <c r="C39" s="35" t="s">
        <v>109</v>
      </c>
      <c r="D39" s="3">
        <v>60</v>
      </c>
      <c r="E39" s="47"/>
    </row>
    <row r="40" spans="3:5" ht="16.5" customHeight="1" thickBot="1">
      <c r="C40" s="36" t="s">
        <v>110</v>
      </c>
      <c r="D40" s="11">
        <v>61</v>
      </c>
      <c r="E40" s="53">
        <f>E18+E29+E38</f>
        <v>12022.290000000969</v>
      </c>
    </row>
    <row r="42" ht="14.25">
      <c r="A42" s="25" t="e">
        <f>#REF!-#REF!</f>
        <v>#REF!</v>
      </c>
    </row>
    <row r="43" ht="14.25">
      <c r="E43" s="25"/>
    </row>
    <row r="44" ht="14.25">
      <c r="E44" s="25"/>
    </row>
  </sheetData>
  <sheetProtection/>
  <mergeCells count="3">
    <mergeCell ref="C1:E1"/>
    <mergeCell ref="C2:E2"/>
    <mergeCell ref="C3:E3"/>
  </mergeCells>
  <printOptions horizontalCentered="1" verticalCentered="1"/>
  <pageMargins left="0.35433070866141736" right="0.2362204724409449" top="0.45" bottom="0.58" header="0.2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2017-01-04T07:00:30Z</cp:lastPrinted>
  <dcterms:created xsi:type="dcterms:W3CDTF">1996-12-17T01:32:42Z</dcterms:created>
  <dcterms:modified xsi:type="dcterms:W3CDTF">2018-03-06T06:16:17Z</dcterms:modified>
  <cp:category/>
  <cp:version/>
  <cp:contentType/>
  <cp:contentStatus/>
</cp:coreProperties>
</file>